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V:\HIDROCARBUROS\01. PROCEDIMIENTOS DE SUPERVISION\04. FISC_PREOPERATIVA Y DENUNCIAS\REGISTRO DE HIDROCARBUROS\INHABILITACION DE PERSONAS\"/>
    </mc:Choice>
  </mc:AlternateContent>
  <xr:revisionPtr revIDLastSave="0" documentId="13_ncr:1_{BB9950D0-3DF1-43C2-8929-6D622E6C52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Hoja1!$A$3:$J$24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5" i="1" l="1"/>
  <c r="H37" i="1"/>
  <c r="H36" i="1"/>
  <c r="H33" i="1"/>
  <c r="H32" i="1"/>
  <c r="H34" i="1"/>
  <c r="H31" i="1"/>
  <c r="H28" i="1"/>
  <c r="H27" i="1"/>
  <c r="H26" i="1"/>
  <c r="H25" i="1"/>
  <c r="H23" i="1"/>
  <c r="H24" i="1"/>
  <c r="H22" i="1"/>
  <c r="H21" i="1"/>
  <c r="H20" i="1"/>
  <c r="H19" i="1"/>
  <c r="H18" i="1"/>
  <c r="H17" i="1"/>
  <c r="H16" i="1"/>
  <c r="H15" i="1"/>
  <c r="H14" i="1"/>
  <c r="H13" i="1"/>
  <c r="H12" i="1"/>
  <c r="H10" i="1"/>
  <c r="H11" i="1"/>
  <c r="H9" i="1"/>
  <c r="H8" i="1"/>
  <c r="H6" i="1"/>
  <c r="H5" i="1"/>
  <c r="H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Josué Quincho Herrera</author>
  </authors>
  <commentList>
    <comment ref="B7" authorId="0" shapeId="0" xr:uid="{DAE9B885-9C47-4C19-AA7D-154756182266}">
      <text>
        <r>
          <rPr>
            <b/>
            <sz val="9"/>
            <color indexed="81"/>
            <rFont val="Tahoma"/>
            <family val="2"/>
          </rPr>
          <t>Carnet de Extranjería</t>
        </r>
      </text>
    </comment>
  </commentList>
</comments>
</file>

<file path=xl/sharedStrings.xml><?xml version="1.0" encoding="utf-8"?>
<sst xmlns="http://schemas.openxmlformats.org/spreadsheetml/2006/main" count="164" uniqueCount="117">
  <si>
    <t>N°</t>
  </si>
  <si>
    <t>DNI</t>
  </si>
  <si>
    <t>NOMBRES</t>
  </si>
  <si>
    <t>DANIEL OLIVARES MUÑOZ</t>
  </si>
  <si>
    <t>Juzgado de Investigación Preparatoria de Chumbivilcas – Cusco</t>
  </si>
  <si>
    <t>Oficio N° 130-2020-JIPCH-PJ/mpll.ec</t>
  </si>
  <si>
    <t>Personas sujetas a inhabilitación de obtener autorizaciones de hidrocarburos*</t>
  </si>
  <si>
    <t>(*) Incluye solicitudes de Informe Técnico Favorable, Actas de Verificación, y Registro de Hidrocarburos.</t>
  </si>
  <si>
    <t>3 años, 4 meses y dos días (contados desde el 04 de marzo de 2020)</t>
  </si>
  <si>
    <t>FECHA DE TÉRMINO</t>
  </si>
  <si>
    <t>FECHA DE INICIO</t>
  </si>
  <si>
    <t>PERIODO DE INHABILITACIÓN</t>
  </si>
  <si>
    <t>ENTIDAD QUE DISPONE LA INHABILITACIÓN</t>
  </si>
  <si>
    <t>WOLBERT YUNIORT VELAZCO HUACOTO</t>
  </si>
  <si>
    <t>Juzgado Penal Unipersonal con Funciones de Juzgado Mixto de Mazuco-Corte Superior de Justicia de Madre de Dios</t>
  </si>
  <si>
    <t>4 años (contados desde el 13 de julio de 2022)</t>
  </si>
  <si>
    <t xml:space="preserve">Oficio N° 1742-2022-JPUI-CSJMDD-PJ
Expediente 202200182284 </t>
  </si>
  <si>
    <t>DEISY FERNANDEZ BECERRA</t>
  </si>
  <si>
    <t xml:space="preserve">Oficio N° 1317-2019-JPL(AD. FUNC 5 JIP) MYC-AJSP
Expediente 202200199594 </t>
  </si>
  <si>
    <t>3 años (contados desde el 09 de setiembre de 2021)</t>
  </si>
  <si>
    <t>5° Juzgado de Investigación Preparatoria Permanente de La Molina</t>
  </si>
  <si>
    <t>RUC</t>
  </si>
  <si>
    <t>--</t>
  </si>
  <si>
    <t>JOSE GREGORIO ESCALANTE</t>
  </si>
  <si>
    <t xml:space="preserve">Oficio N° 00226-2022-2-3°JUPTLO/CSJLN/PJ
Expediente 202300097069 </t>
  </si>
  <si>
    <t>003592223</t>
  </si>
  <si>
    <t>3° Juzgado Penal Unipersonal Transitorio de Los Olivos</t>
  </si>
  <si>
    <t>Inhabilitación definitiva</t>
  </si>
  <si>
    <t>Oficio N° 518-2023-CJPU-CSJI/Exp.N°05188-2022-98-1401-JR-PE-03
Expediente 202300104346</t>
  </si>
  <si>
    <t>JOSE CARLOS SIGUAS FALCONI</t>
  </si>
  <si>
    <t>Cuarto Juzgado Penal Unipersonal de Ica-Corte Superior de Justicia de Ica</t>
  </si>
  <si>
    <t>4 años (contados desde el 28 de marzo de 2023)</t>
  </si>
  <si>
    <t>09907990</t>
  </si>
  <si>
    <t>4 años (contados desde el 17 de octubre de 2022)</t>
  </si>
  <si>
    <t>EDSON EULOGIO HUERTA MORALES</t>
  </si>
  <si>
    <t>GLADYS LUZ JIMENEZ IZQUIERDO</t>
  </si>
  <si>
    <t>09245412</t>
  </si>
  <si>
    <t>Corte Superior de Justicia de Lima Este, Primer Juzgado Penal Unipersonal de San Juan de Lurigancho</t>
  </si>
  <si>
    <t>3 años y 7 meses</t>
  </si>
  <si>
    <t>4 años</t>
  </si>
  <si>
    <t>JUAN ORENCIO PITTMAN HEREDIA</t>
  </si>
  <si>
    <t>PANTA SANCARRANCO RICARDO</t>
  </si>
  <si>
    <t>06918408</t>
  </si>
  <si>
    <t>Corte Superior de Justicia de Lima Norte, Quinto Juzgado de Investigación Preparatoria</t>
  </si>
  <si>
    <t>1 año</t>
  </si>
  <si>
    <t>Corte Superior de Justicia de Lima Norte, 13° Juzgado de Investigación Preparatoria</t>
  </si>
  <si>
    <t>Corte Superior de Justicia de Lima Este, Juzgado Transitorio Especializado en Extinción de Dominio</t>
  </si>
  <si>
    <t>HILMER LANCHI SAAVEDRA</t>
  </si>
  <si>
    <t>Corte Superior de Justicia de Lima Norte, Segundo Juzgado Penal Unipersonal</t>
  </si>
  <si>
    <t>JESUS JAIME VILCHEZ YLLATOPA</t>
  </si>
  <si>
    <t>JUAN YALTA CACHAY</t>
  </si>
  <si>
    <t>Corte Superior de Justicia de Amazonas, Juzgado Mixto Penal Unipersonal de Bongara</t>
  </si>
  <si>
    <t>SABINA IRIGOIN BAUTISTA</t>
  </si>
  <si>
    <t>GRETIL CARLITA LAZARO RODRIGUEZ</t>
  </si>
  <si>
    <t>Corte Superior de Justicia de La Libertad, Sexto Juzgado Penal Unipersonal de Trujillo</t>
  </si>
  <si>
    <t>OFICIO DE COMUNICACIÓN AL OSINERGMIN</t>
  </si>
  <si>
    <t>262-2022-1-13°JIP-CSJLN/PJ</t>
  </si>
  <si>
    <t>2022-2022-4-1JUP-SJL-SSR-CSJLE-CZP</t>
  </si>
  <si>
    <t>2873-2023-1---5°JIP-CSJLN-PJ</t>
  </si>
  <si>
    <t>1564-2022-5/JTEED-CSJLE.ESP.ESPINOZA</t>
  </si>
  <si>
    <t>02936-2023-1-2°JUP-CSJLN/PJ</t>
  </si>
  <si>
    <t>00519-2023-JMPUB/CSJAM/PJ</t>
  </si>
  <si>
    <t>00563-2023-JMPUB/CSJAM/PJ</t>
  </si>
  <si>
    <t>661-2023-EXP.N°4571-2019-47-6°JPU/PCHAD-HGP</t>
  </si>
  <si>
    <t>EXPEDIENTE DE COMUNICACIÓN AL OSINERGMIN</t>
  </si>
  <si>
    <t>00454-2022-4-3° JUPTLO/CSJLN/PJ</t>
  </si>
  <si>
    <t>DARIO JAVIER MORENO TAYPE</t>
  </si>
  <si>
    <t>Corte Superior de Justicia de Lima Norte, Tercer Juzgado Penal Unipersonal Transitorio de Los Olivos</t>
  </si>
  <si>
    <t>6 meses (contados desde consentida y ejecutoriada la sentencia: 09/11/2023)</t>
  </si>
  <si>
    <t>0034-2024-JMPUB/CSJAM/PJ</t>
  </si>
  <si>
    <t>NELSON EDILBERTO MAS SOPLA</t>
  </si>
  <si>
    <t>5 años</t>
  </si>
  <si>
    <t>00167-2024-JMPUB/CSJAM/PJ</t>
  </si>
  <si>
    <t>EDWARD GOSGOT TUESTA</t>
  </si>
  <si>
    <t>00348-2024-JMPUB/CSJAM/PJ</t>
  </si>
  <si>
    <t>IDELSO COTRINA PRADO</t>
  </si>
  <si>
    <t>3 años</t>
  </si>
  <si>
    <t>0811-2024-JPUL-L-CSJAM/PJ-LGR</t>
  </si>
  <si>
    <t>ROGER DE LA CRUZ SANCHEZ</t>
  </si>
  <si>
    <t>Corte Superior de Justicia de Amazonas, Juzgado Mixto Penal Unipersonal de Luya-Lamud</t>
  </si>
  <si>
    <t>VERONICA VANESA VARGAS BARRIENTOS</t>
  </si>
  <si>
    <t>Corte Superior de Justicia de Lima Norte, Octavo Juzgado Penal Unipersonal</t>
  </si>
  <si>
    <t>2 años</t>
  </si>
  <si>
    <t>5886-2023-3-8°JUP-CSJLN-PJ</t>
  </si>
  <si>
    <t>07959-2023-2-2JIPT-NCPP-ATE/CSJLIMAESTE/PJ</t>
  </si>
  <si>
    <t>EDGAR FELIPE CASTELLANOS</t>
  </si>
  <si>
    <t>Corte Superior de Justicia de Lima Este, Segundo Juzgado Penal de Investigación de Investigación Preparatoria Transitorio de Ate</t>
  </si>
  <si>
    <t xml:space="preserve">VICTOR RAUL ORTIZ SANCHEZ </t>
  </si>
  <si>
    <t>S/N</t>
  </si>
  <si>
    <t>Corte Superior de Justicia de Tumbes</t>
  </si>
  <si>
    <t xml:space="preserve">NORKA LUCERITO HERRERA SALAZAR </t>
  </si>
  <si>
    <t>Oficio N° 189-2025 – (Exp. N° 000402-2023-91-2602-JR-PE-01) JUPZ-CSJTU/PJ-OMBE</t>
  </si>
  <si>
    <t>CARLOS MARINO QUISPE CUBAS</t>
  </si>
  <si>
    <t>Corte Superior de Justicia de Lima</t>
  </si>
  <si>
    <t>Oficio N° 00541-2021-02/5°JPU-KGA – (Exp. N° 541-2021-2-1814-JR-PE-02)</t>
  </si>
  <si>
    <t>LUIS ENRIQUE LOPEZ CUEVA</t>
  </si>
  <si>
    <t>ROGER LLONTOP LOPEZ</t>
  </si>
  <si>
    <t>Corte Superior de Justicia de Lima Norte</t>
  </si>
  <si>
    <t>Oficio N° 1092-2024–3-05JUP-CSJLN/PJ (EXPEDIENTE: 1092-2024-3.)</t>
  </si>
  <si>
    <t>Inhabilitación definitiva para comercializar GLP</t>
  </si>
  <si>
    <t>DENIS SANGAMA TUANAMA</t>
  </si>
  <si>
    <t>Corte Superior de Justicia de San Martin</t>
  </si>
  <si>
    <t>3 años 5 meses y 5 días</t>
  </si>
  <si>
    <t xml:space="preserve">JESUS MANUEL ESTELA DAVILA </t>
  </si>
  <si>
    <t>Oficio N° 442-2025 (CUADERNO DE DEBATE N° 61-2025-13) JPU-L (Exp. 00061-2023-13-2204-JR-PE-01)</t>
  </si>
  <si>
    <t>445-2025 (CUADERNO DE DEBATE N° 474-2024-88) JPU-L (Exp. 00474-2024-88-2204-JR-PE-01)</t>
  </si>
  <si>
    <t>EDWAR ELSIO SANCHEZ CARRASCO</t>
  </si>
  <si>
    <t>WILLIAM WILSON URETA QUIQUIA</t>
  </si>
  <si>
    <t>448-2025 (CUADERNO DE DEBATE N° 371-2024-81) JPU-L (Exp. 00371-2024-81-2204-JR-PE-01)</t>
  </si>
  <si>
    <t>05612750</t>
  </si>
  <si>
    <t>JUAN ANTONIO CORDOVA LABAJOS</t>
  </si>
  <si>
    <t>FERNANDO TELLO PANDURO</t>
  </si>
  <si>
    <t>Oficio N° 00177-2025 (CUADERNO DE DEBATE N° 0441-2024-66) JPU-L (Exp. 00441-2024-66-2204-JR-PE-01)</t>
  </si>
  <si>
    <t>MATOS ANAMPA SANTOS MODESTO</t>
  </si>
  <si>
    <t>Oficio N° 377-2025 (CUADERNO DE DEBATE N° 0440-2024-53) JPU-L (Exp. 00440-2024-53-2204-JR-PE-01)</t>
  </si>
  <si>
    <t>ROGELIO VELÁSQUEZ RAMOS JUANPEDRO</t>
  </si>
  <si>
    <t xml:space="preserve">Oficio N° 5051-2023-4 2° JUP -SJL-CSJLE-AEC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</si>
</sst>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0" xfId="0" applyNumberFormat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" fontId="0" fillId="0" borderId="0" xfId="0" applyNumberFormat="1" applyAlignment="1">
      <alignment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1" xfId="0" quotePrefix="1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4" fontId="0" fillId="0" borderId="1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/>
    </xf>
    <xf numFmtId="1" fontId="0" fillId="0" borderId="1" xfId="0" quotePrefix="1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quotePrefix="1" applyFill="1" applyBorder="1" applyAlignment="1">
      <alignment vertical="center" wrapText="1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quotePrefix="1" applyNumberFormat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1" fontId="0" fillId="3" borderId="1" xfId="0" applyNumberFormat="1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quotePrefix="1" applyFill="1" applyBorder="1" applyAlignment="1">
      <alignment vertical="center" wrapText="1"/>
    </xf>
    <xf numFmtId="1" fontId="0" fillId="0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workbookViewId="0">
      <pane ySplit="3" topLeftCell="A31" activePane="bottomLeft" state="frozen"/>
      <selection pane="bottomLeft" activeCell="H31" sqref="H31"/>
    </sheetView>
  </sheetViews>
  <sheetFormatPr baseColWidth="10" defaultColWidth="11.5703125" defaultRowHeight="15" x14ac:dyDescent="0.25"/>
  <cols>
    <col min="1" max="1" width="5.28515625" style="2" customWidth="1"/>
    <col min="2" max="2" width="10.7109375" style="2" customWidth="1"/>
    <col min="3" max="3" width="12" style="12" bestFit="1" customWidth="1"/>
    <col min="4" max="4" width="38" style="2" bestFit="1" customWidth="1"/>
    <col min="5" max="5" width="60.5703125" style="2" customWidth="1"/>
    <col min="6" max="6" width="31.85546875" style="2" customWidth="1"/>
    <col min="7" max="7" width="12.7109375" style="2" customWidth="1"/>
    <col min="8" max="8" width="14.140625" style="2" customWidth="1"/>
    <col min="9" max="9" width="37" style="2" customWidth="1"/>
    <col min="10" max="10" width="32.5703125" style="24" customWidth="1"/>
    <col min="11" max="16384" width="11.5703125" style="2"/>
  </cols>
  <sheetData>
    <row r="1" spans="1:10" ht="18.75" x14ac:dyDescent="0.25">
      <c r="A1" s="1" t="s">
        <v>6</v>
      </c>
    </row>
    <row r="3" spans="1:10" s="4" customFormat="1" ht="30" x14ac:dyDescent="0.25">
      <c r="A3" s="3" t="s">
        <v>0</v>
      </c>
      <c r="B3" s="3" t="s">
        <v>1</v>
      </c>
      <c r="C3" s="13" t="s">
        <v>21</v>
      </c>
      <c r="D3" s="3" t="s">
        <v>2</v>
      </c>
      <c r="E3" s="3" t="s">
        <v>12</v>
      </c>
      <c r="F3" s="3" t="s">
        <v>11</v>
      </c>
      <c r="G3" s="3" t="s">
        <v>10</v>
      </c>
      <c r="H3" s="3" t="s">
        <v>9</v>
      </c>
      <c r="I3" s="3" t="s">
        <v>55</v>
      </c>
      <c r="J3" s="13" t="s">
        <v>64</v>
      </c>
    </row>
    <row r="4" spans="1:10" ht="45" x14ac:dyDescent="0.25">
      <c r="A4" s="6">
        <v>1</v>
      </c>
      <c r="B4" s="6">
        <v>24811505</v>
      </c>
      <c r="C4" s="14">
        <v>10248115055</v>
      </c>
      <c r="D4" s="6" t="s">
        <v>3</v>
      </c>
      <c r="E4" s="7" t="s">
        <v>4</v>
      </c>
      <c r="F4" s="7" t="s">
        <v>8</v>
      </c>
      <c r="G4" s="9">
        <v>43894</v>
      </c>
      <c r="H4" s="9">
        <f>DATE(YEAR(G4)+3,MONTH(G4)+4,DAY(G4)+2)</f>
        <v>45113</v>
      </c>
      <c r="I4" s="5" t="s">
        <v>5</v>
      </c>
      <c r="J4" s="14"/>
    </row>
    <row r="5" spans="1:10" ht="30" x14ac:dyDescent="0.25">
      <c r="A5" s="6">
        <v>2</v>
      </c>
      <c r="B5" s="6">
        <v>46796966</v>
      </c>
      <c r="C5" s="15" t="s">
        <v>22</v>
      </c>
      <c r="D5" s="6" t="s">
        <v>13</v>
      </c>
      <c r="E5" s="10" t="s">
        <v>14</v>
      </c>
      <c r="F5" s="10" t="s">
        <v>15</v>
      </c>
      <c r="G5" s="11">
        <v>44755</v>
      </c>
      <c r="H5" s="11">
        <f>DATE(YEAR(G5)+4,MONTH(G5)+0,DAY(G5)+0)</f>
        <v>46216</v>
      </c>
      <c r="I5" s="7" t="s">
        <v>16</v>
      </c>
      <c r="J5" s="25">
        <v>20200182284</v>
      </c>
    </row>
    <row r="6" spans="1:10" ht="44.25" customHeight="1" x14ac:dyDescent="0.25">
      <c r="A6" s="6">
        <v>3</v>
      </c>
      <c r="B6" s="6">
        <v>43976453</v>
      </c>
      <c r="C6" s="14">
        <v>10439764533</v>
      </c>
      <c r="D6" s="6" t="s">
        <v>17</v>
      </c>
      <c r="E6" s="10" t="s">
        <v>20</v>
      </c>
      <c r="F6" s="10" t="s">
        <v>19</v>
      </c>
      <c r="G6" s="11">
        <v>44448</v>
      </c>
      <c r="H6" s="11">
        <f>DATE(YEAR(G6)+3,MONTH(G6)+0,DAY(G6)+0)</f>
        <v>45544</v>
      </c>
      <c r="I6" s="7" t="s">
        <v>18</v>
      </c>
      <c r="J6" s="25">
        <v>202200199594</v>
      </c>
    </row>
    <row r="7" spans="1:10" ht="44.25" customHeight="1" x14ac:dyDescent="0.25">
      <c r="A7" s="6">
        <v>4</v>
      </c>
      <c r="B7" s="16" t="s">
        <v>25</v>
      </c>
      <c r="C7" s="15" t="s">
        <v>22</v>
      </c>
      <c r="D7" s="6" t="s">
        <v>23</v>
      </c>
      <c r="E7" s="10" t="s">
        <v>26</v>
      </c>
      <c r="F7" s="10" t="s">
        <v>27</v>
      </c>
      <c r="G7" s="11">
        <v>45027</v>
      </c>
      <c r="H7" s="17" t="s">
        <v>22</v>
      </c>
      <c r="I7" s="7" t="s">
        <v>24</v>
      </c>
      <c r="J7" s="25">
        <v>202300097069</v>
      </c>
    </row>
    <row r="8" spans="1:10" ht="44.25" customHeight="1" x14ac:dyDescent="0.25">
      <c r="A8" s="6">
        <v>5</v>
      </c>
      <c r="B8" s="6">
        <v>43560380</v>
      </c>
      <c r="C8" s="14">
        <v>10435603802</v>
      </c>
      <c r="D8" s="6" t="s">
        <v>29</v>
      </c>
      <c r="E8" s="10" t="s">
        <v>30</v>
      </c>
      <c r="F8" s="10" t="s">
        <v>31</v>
      </c>
      <c r="G8" s="11">
        <v>45013</v>
      </c>
      <c r="H8" s="11">
        <f>DATE(YEAR(G8)+4,MONTH(G8)+0,DAY(G8)+0)</f>
        <v>46474</v>
      </c>
      <c r="I8" s="7" t="s">
        <v>28</v>
      </c>
      <c r="J8" s="25">
        <v>202300104346</v>
      </c>
    </row>
    <row r="9" spans="1:10" ht="44.25" customHeight="1" x14ac:dyDescent="0.25">
      <c r="A9" s="6">
        <v>6</v>
      </c>
      <c r="B9" s="16" t="s">
        <v>32</v>
      </c>
      <c r="C9" s="14">
        <v>10099079903</v>
      </c>
      <c r="D9" s="6" t="s">
        <v>34</v>
      </c>
      <c r="E9" s="10" t="s">
        <v>45</v>
      </c>
      <c r="F9" s="10" t="s">
        <v>33</v>
      </c>
      <c r="G9" s="11">
        <v>44851</v>
      </c>
      <c r="H9" s="11">
        <f>DATE(YEAR(G9)+4,MONTH(G9)+0,DAY(G9)+0)</f>
        <v>46312</v>
      </c>
      <c r="I9" s="7" t="s">
        <v>56</v>
      </c>
      <c r="J9" s="25">
        <v>202300163557</v>
      </c>
    </row>
    <row r="10" spans="1:10" ht="44.25" customHeight="1" x14ac:dyDescent="0.25">
      <c r="A10" s="6">
        <v>7</v>
      </c>
      <c r="B10" s="16" t="s">
        <v>36</v>
      </c>
      <c r="C10" s="14">
        <v>10092454121</v>
      </c>
      <c r="D10" s="6" t="s">
        <v>35</v>
      </c>
      <c r="E10" s="10" t="s">
        <v>37</v>
      </c>
      <c r="F10" s="10" t="s">
        <v>38</v>
      </c>
      <c r="G10" s="11">
        <v>45064</v>
      </c>
      <c r="H10" s="11">
        <f>DATE(YEAR(G10)+3,MONTH(G10)+7,DAY(G10)+0)</f>
        <v>46374</v>
      </c>
      <c r="I10" s="7" t="s">
        <v>57</v>
      </c>
      <c r="J10" s="25">
        <v>202300148959</v>
      </c>
    </row>
    <row r="11" spans="1:10" ht="44.25" customHeight="1" x14ac:dyDescent="0.25">
      <c r="A11" s="6">
        <v>8</v>
      </c>
      <c r="B11" s="16">
        <v>43246916</v>
      </c>
      <c r="C11" s="14">
        <v>10432469161</v>
      </c>
      <c r="D11" s="6" t="s">
        <v>40</v>
      </c>
      <c r="E11" s="10" t="s">
        <v>37</v>
      </c>
      <c r="F11" s="10" t="s">
        <v>39</v>
      </c>
      <c r="G11" s="11">
        <v>45064</v>
      </c>
      <c r="H11" s="11">
        <f t="shared" ref="H11" si="0">DATE(YEAR(G11)+4,MONTH(G11)+0,DAY(G11)+0)</f>
        <v>46525</v>
      </c>
      <c r="I11" s="7" t="s">
        <v>57</v>
      </c>
      <c r="J11" s="25">
        <v>202300148959</v>
      </c>
    </row>
    <row r="12" spans="1:10" ht="44.25" customHeight="1" x14ac:dyDescent="0.25">
      <c r="A12" s="6">
        <v>9</v>
      </c>
      <c r="B12" s="16" t="s">
        <v>42</v>
      </c>
      <c r="C12" s="14">
        <v>10069184087</v>
      </c>
      <c r="D12" s="6" t="s">
        <v>41</v>
      </c>
      <c r="E12" s="10" t="s">
        <v>43</v>
      </c>
      <c r="F12" s="10" t="s">
        <v>44</v>
      </c>
      <c r="G12" s="11">
        <v>45112</v>
      </c>
      <c r="H12" s="11">
        <f>DATE(YEAR(G12)+1,MONTH(G12)+0,DAY(G12)+0)</f>
        <v>45478</v>
      </c>
      <c r="I12" s="7" t="s">
        <v>58</v>
      </c>
      <c r="J12" s="25">
        <v>202300176631</v>
      </c>
    </row>
    <row r="13" spans="1:10" ht="44.25" customHeight="1" x14ac:dyDescent="0.25">
      <c r="A13" s="6">
        <v>10</v>
      </c>
      <c r="B13" s="16">
        <v>41441661</v>
      </c>
      <c r="C13" s="15">
        <v>10414416611</v>
      </c>
      <c r="D13" s="6" t="s">
        <v>49</v>
      </c>
      <c r="E13" s="10" t="s">
        <v>46</v>
      </c>
      <c r="F13" s="10" t="s">
        <v>44</v>
      </c>
      <c r="G13" s="11">
        <v>45125</v>
      </c>
      <c r="H13" s="11">
        <f>DATE(YEAR(G13)+1,MONTH(G13)+0,DAY(G13)+0)</f>
        <v>45491</v>
      </c>
      <c r="I13" s="7" t="s">
        <v>59</v>
      </c>
      <c r="J13" s="25">
        <v>202300208635</v>
      </c>
    </row>
    <row r="14" spans="1:10" ht="44.25" customHeight="1" x14ac:dyDescent="0.25">
      <c r="A14" s="6">
        <v>11</v>
      </c>
      <c r="B14" s="16">
        <v>40845542</v>
      </c>
      <c r="C14" s="14">
        <v>10408455427</v>
      </c>
      <c r="D14" s="6" t="s">
        <v>47</v>
      </c>
      <c r="E14" s="10" t="s">
        <v>48</v>
      </c>
      <c r="F14" s="10" t="s">
        <v>39</v>
      </c>
      <c r="G14" s="11">
        <v>45064</v>
      </c>
      <c r="H14" s="11">
        <f t="shared" ref="H14" si="1">DATE(YEAR(G14)+4,MONTH(G14)+0,DAY(G14)+0)</f>
        <v>46525</v>
      </c>
      <c r="I14" s="22" t="s">
        <v>60</v>
      </c>
      <c r="J14" s="26">
        <v>202300215072</v>
      </c>
    </row>
    <row r="15" spans="1:10" ht="44.25" customHeight="1" x14ac:dyDescent="0.25">
      <c r="A15" s="6">
        <v>12</v>
      </c>
      <c r="B15" s="16">
        <v>33727100</v>
      </c>
      <c r="C15" s="14">
        <v>10337271001</v>
      </c>
      <c r="D15" s="6" t="s">
        <v>50</v>
      </c>
      <c r="E15" s="10" t="s">
        <v>51</v>
      </c>
      <c r="F15" s="10" t="s">
        <v>39</v>
      </c>
      <c r="G15" s="11">
        <v>45167</v>
      </c>
      <c r="H15" s="11">
        <f t="shared" ref="H15" si="2">DATE(YEAR(G15)+4,MONTH(G15)+0,DAY(G15)+0)</f>
        <v>46628</v>
      </c>
      <c r="I15" s="23" t="s">
        <v>61</v>
      </c>
      <c r="J15" s="27">
        <v>202300226703</v>
      </c>
    </row>
    <row r="16" spans="1:10" s="21" customFormat="1" ht="44.25" customHeight="1" x14ac:dyDescent="0.25">
      <c r="A16" s="6">
        <v>13</v>
      </c>
      <c r="B16" s="19">
        <v>27430274</v>
      </c>
      <c r="C16" s="20" t="s">
        <v>22</v>
      </c>
      <c r="D16" s="18" t="s">
        <v>52</v>
      </c>
      <c r="E16" s="10" t="s">
        <v>51</v>
      </c>
      <c r="F16" s="10" t="s">
        <v>39</v>
      </c>
      <c r="G16" s="11">
        <v>45182</v>
      </c>
      <c r="H16" s="11">
        <f t="shared" ref="H16" si="3">DATE(YEAR(G16)+4,MONTH(G16)+0,DAY(G16)+0)</f>
        <v>46643</v>
      </c>
      <c r="I16" s="23" t="s">
        <v>62</v>
      </c>
      <c r="J16" s="27">
        <v>202300235194</v>
      </c>
    </row>
    <row r="17" spans="1:10" s="21" customFormat="1" ht="44.25" customHeight="1" x14ac:dyDescent="0.25">
      <c r="A17" s="18">
        <v>14</v>
      </c>
      <c r="B17" s="19">
        <v>41051861</v>
      </c>
      <c r="C17" s="20">
        <v>10410518614</v>
      </c>
      <c r="D17" s="18" t="s">
        <v>53</v>
      </c>
      <c r="E17" s="10" t="s">
        <v>54</v>
      </c>
      <c r="F17" s="10" t="s">
        <v>39</v>
      </c>
      <c r="G17" s="11">
        <v>45181</v>
      </c>
      <c r="H17" s="11">
        <f t="shared" ref="H17" si="4">DATE(YEAR(G17)+4,MONTH(G17)+0,DAY(G17)+0)</f>
        <v>46642</v>
      </c>
      <c r="I17" s="10" t="s">
        <v>63</v>
      </c>
      <c r="J17" s="28">
        <v>202300270218</v>
      </c>
    </row>
    <row r="18" spans="1:10" s="21" customFormat="1" ht="44.25" customHeight="1" x14ac:dyDescent="0.25">
      <c r="A18" s="18">
        <v>15</v>
      </c>
      <c r="B18" s="19">
        <v>44565775</v>
      </c>
      <c r="C18" s="29">
        <v>10445657757</v>
      </c>
      <c r="D18" s="18" t="s">
        <v>66</v>
      </c>
      <c r="E18" s="10" t="s">
        <v>67</v>
      </c>
      <c r="F18" s="10" t="s">
        <v>68</v>
      </c>
      <c r="G18" s="11">
        <v>45240</v>
      </c>
      <c r="H18" s="11">
        <f>DATE(YEAR(G18)+0,MONTH(G18)+6,DAY(G18)+0)</f>
        <v>45422</v>
      </c>
      <c r="I18" s="23" t="s">
        <v>65</v>
      </c>
      <c r="J18" s="28">
        <v>202300294585</v>
      </c>
    </row>
    <row r="19" spans="1:10" s="21" customFormat="1" ht="44.25" customHeight="1" x14ac:dyDescent="0.25">
      <c r="A19" s="18">
        <v>16</v>
      </c>
      <c r="B19" s="19">
        <v>33721163</v>
      </c>
      <c r="C19" s="29">
        <v>10337211637</v>
      </c>
      <c r="D19" s="18" t="s">
        <v>70</v>
      </c>
      <c r="E19" s="10" t="s">
        <v>51</v>
      </c>
      <c r="F19" s="10" t="s">
        <v>71</v>
      </c>
      <c r="G19" s="11">
        <v>45308</v>
      </c>
      <c r="H19" s="11">
        <f>DATE(YEAR(G19)+5,MONTH(G19)+0,DAY(G19)+0)</f>
        <v>47135</v>
      </c>
      <c r="I19" s="23" t="s">
        <v>69</v>
      </c>
      <c r="J19" s="28">
        <v>202400019528</v>
      </c>
    </row>
    <row r="20" spans="1:10" s="21" customFormat="1" ht="44.25" customHeight="1" x14ac:dyDescent="0.25">
      <c r="A20" s="18">
        <v>17</v>
      </c>
      <c r="B20" s="19">
        <v>33739045</v>
      </c>
      <c r="C20" s="29">
        <v>10337390451</v>
      </c>
      <c r="D20" s="18" t="s">
        <v>73</v>
      </c>
      <c r="E20" s="10" t="s">
        <v>51</v>
      </c>
      <c r="F20" s="10" t="s">
        <v>71</v>
      </c>
      <c r="G20" s="11">
        <v>45373</v>
      </c>
      <c r="H20" s="11">
        <f>DATE(YEAR(G20)+5,MONTH(G20)+0,DAY(G20)+0)</f>
        <v>47199</v>
      </c>
      <c r="I20" s="23" t="s">
        <v>72</v>
      </c>
      <c r="J20" s="28">
        <v>202400083024</v>
      </c>
    </row>
    <row r="21" spans="1:10" s="21" customFormat="1" ht="44.25" customHeight="1" x14ac:dyDescent="0.25">
      <c r="A21" s="18">
        <v>18</v>
      </c>
      <c r="B21" s="19">
        <v>42148862</v>
      </c>
      <c r="C21" s="20" t="s">
        <v>22</v>
      </c>
      <c r="D21" s="18" t="s">
        <v>75</v>
      </c>
      <c r="E21" s="10" t="s">
        <v>51</v>
      </c>
      <c r="F21" s="10" t="s">
        <v>76</v>
      </c>
      <c r="G21" s="11">
        <v>45373</v>
      </c>
      <c r="H21" s="11">
        <f>DATE(YEAR(G21)+3,MONTH(G21)+0,DAY(G21)+0)</f>
        <v>46468</v>
      </c>
      <c r="I21" s="23" t="s">
        <v>74</v>
      </c>
      <c r="J21" s="28">
        <v>202400122046</v>
      </c>
    </row>
    <row r="22" spans="1:10" s="21" customFormat="1" ht="44.25" customHeight="1" x14ac:dyDescent="0.25">
      <c r="A22" s="18">
        <v>19</v>
      </c>
      <c r="B22" s="19">
        <v>33783179</v>
      </c>
      <c r="C22" s="20">
        <v>10337831791</v>
      </c>
      <c r="D22" s="18" t="s">
        <v>78</v>
      </c>
      <c r="E22" s="10" t="s">
        <v>79</v>
      </c>
      <c r="F22" s="10" t="s">
        <v>39</v>
      </c>
      <c r="G22" s="11">
        <v>45432</v>
      </c>
      <c r="H22" s="11">
        <f>DATE(YEAR(G22)+4,MONTH(G22)+0,DAY(G22)+0)</f>
        <v>46893</v>
      </c>
      <c r="I22" s="23" t="s">
        <v>77</v>
      </c>
      <c r="J22" s="28">
        <v>202400192447</v>
      </c>
    </row>
    <row r="23" spans="1:10" s="21" customFormat="1" ht="44.25" customHeight="1" x14ac:dyDescent="0.25">
      <c r="A23" s="18">
        <v>20</v>
      </c>
      <c r="B23" s="19">
        <v>42442543</v>
      </c>
      <c r="C23" s="20">
        <v>10424425431</v>
      </c>
      <c r="D23" s="18" t="s">
        <v>80</v>
      </c>
      <c r="E23" s="10" t="s">
        <v>81</v>
      </c>
      <c r="F23" s="10" t="s">
        <v>82</v>
      </c>
      <c r="G23" s="11">
        <v>45476</v>
      </c>
      <c r="H23" s="11">
        <f>DATE(YEAR(G23)+2,MONTH(G23)+0,DAY(G23)+0)</f>
        <v>46206</v>
      </c>
      <c r="I23" s="23" t="s">
        <v>83</v>
      </c>
      <c r="J23" s="28">
        <v>202400218886</v>
      </c>
    </row>
    <row r="24" spans="1:10" s="21" customFormat="1" ht="44.25" customHeight="1" x14ac:dyDescent="0.25">
      <c r="A24" s="18">
        <v>21</v>
      </c>
      <c r="B24" s="19">
        <v>10502234</v>
      </c>
      <c r="C24" s="20">
        <v>10105022340</v>
      </c>
      <c r="D24" s="18" t="s">
        <v>85</v>
      </c>
      <c r="E24" s="10" t="s">
        <v>86</v>
      </c>
      <c r="F24" s="10" t="s">
        <v>82</v>
      </c>
      <c r="G24" s="11">
        <v>45538</v>
      </c>
      <c r="H24" s="11">
        <f>DATE(YEAR(G24)+2,MONTH(G24)+0,DAY(G24)+0)</f>
        <v>46268</v>
      </c>
      <c r="I24" s="23" t="s">
        <v>84</v>
      </c>
      <c r="J24" s="28">
        <v>202400253289</v>
      </c>
    </row>
    <row r="25" spans="1:10" s="21" customFormat="1" ht="44.25" customHeight="1" x14ac:dyDescent="0.25">
      <c r="A25" s="18">
        <v>22</v>
      </c>
      <c r="B25" s="19">
        <v>44865757</v>
      </c>
      <c r="C25" s="20" t="s">
        <v>88</v>
      </c>
      <c r="D25" s="18" t="s">
        <v>87</v>
      </c>
      <c r="E25" s="10" t="s">
        <v>89</v>
      </c>
      <c r="F25" s="10" t="s">
        <v>71</v>
      </c>
      <c r="G25" s="11">
        <v>45467</v>
      </c>
      <c r="H25" s="11">
        <f>DATE(YEAR(G25)+5,MONTH(G25)+0,DAY(G25)+0)</f>
        <v>47293</v>
      </c>
      <c r="I25" s="23" t="s">
        <v>91</v>
      </c>
      <c r="J25" s="28">
        <v>202500027227</v>
      </c>
    </row>
    <row r="26" spans="1:10" s="21" customFormat="1" ht="44.25" customHeight="1" x14ac:dyDescent="0.25">
      <c r="A26" s="18">
        <v>23</v>
      </c>
      <c r="B26" s="19">
        <v>73117514</v>
      </c>
      <c r="C26" s="20" t="s">
        <v>88</v>
      </c>
      <c r="D26" s="18" t="s">
        <v>90</v>
      </c>
      <c r="E26" s="10" t="s">
        <v>89</v>
      </c>
      <c r="F26" s="10" t="s">
        <v>76</v>
      </c>
      <c r="G26" s="11">
        <v>45369</v>
      </c>
      <c r="H26" s="11">
        <f>DATE(YEAR(G26)+3,MONTH(G26)+0,DAY(G26)+0)</f>
        <v>46464</v>
      </c>
      <c r="I26" s="23" t="s">
        <v>91</v>
      </c>
      <c r="J26" s="28">
        <v>202500027229</v>
      </c>
    </row>
    <row r="27" spans="1:10" s="21" customFormat="1" ht="44.25" customHeight="1" x14ac:dyDescent="0.25">
      <c r="A27" s="18">
        <v>24</v>
      </c>
      <c r="B27" s="19">
        <v>43792488</v>
      </c>
      <c r="C27" s="20">
        <v>10437924886</v>
      </c>
      <c r="D27" s="18" t="s">
        <v>95</v>
      </c>
      <c r="E27" s="10" t="s">
        <v>97</v>
      </c>
      <c r="F27" s="10" t="s">
        <v>71</v>
      </c>
      <c r="G27" s="11">
        <v>45880</v>
      </c>
      <c r="H27" s="11">
        <f>DATE(YEAR(G27)+5,MONTH(G27)+0,DAY(G27)+0)</f>
        <v>47706</v>
      </c>
      <c r="I27" s="23" t="s">
        <v>98</v>
      </c>
      <c r="J27" s="28">
        <v>202500204499</v>
      </c>
    </row>
    <row r="28" spans="1:10" s="21" customFormat="1" ht="44.25" customHeight="1" x14ac:dyDescent="0.25">
      <c r="A28" s="18">
        <v>25</v>
      </c>
      <c r="B28" s="19">
        <v>40700485</v>
      </c>
      <c r="C28" s="20" t="s">
        <v>88</v>
      </c>
      <c r="D28" s="18" t="s">
        <v>96</v>
      </c>
      <c r="E28" s="10" t="s">
        <v>97</v>
      </c>
      <c r="F28" s="10" t="s">
        <v>71</v>
      </c>
      <c r="G28" s="11">
        <v>45880</v>
      </c>
      <c r="H28" s="11">
        <f>DATE(YEAR(G28)+5,MONTH(G28)+0,DAY(G28)+0)</f>
        <v>47706</v>
      </c>
      <c r="I28" s="23" t="s">
        <v>98</v>
      </c>
      <c r="J28" s="28">
        <v>202500204499</v>
      </c>
    </row>
    <row r="29" spans="1:10" s="21" customFormat="1" ht="44.25" customHeight="1" x14ac:dyDescent="0.25">
      <c r="A29" s="18">
        <v>26</v>
      </c>
      <c r="B29" s="19">
        <v>27571775</v>
      </c>
      <c r="C29" s="20">
        <v>10275717750</v>
      </c>
      <c r="D29" s="18" t="s">
        <v>92</v>
      </c>
      <c r="E29" s="10" t="s">
        <v>93</v>
      </c>
      <c r="F29" s="10" t="s">
        <v>99</v>
      </c>
      <c r="G29" s="11">
        <v>45358</v>
      </c>
      <c r="H29" s="11" t="s">
        <v>22</v>
      </c>
      <c r="I29" s="23" t="s">
        <v>94</v>
      </c>
      <c r="J29" s="28">
        <v>202500210269</v>
      </c>
    </row>
    <row r="30" spans="1:10" s="21" customFormat="1" ht="44.25" customHeight="1" x14ac:dyDescent="0.25">
      <c r="A30" s="36">
        <v>27</v>
      </c>
      <c r="B30" s="19">
        <v>43017582</v>
      </c>
      <c r="C30" s="20">
        <v>10430175829</v>
      </c>
      <c r="D30" s="18" t="s">
        <v>115</v>
      </c>
      <c r="E30" s="10" t="s">
        <v>93</v>
      </c>
      <c r="F30" s="10" t="s">
        <v>99</v>
      </c>
      <c r="G30" s="11">
        <v>45913</v>
      </c>
      <c r="H30" s="11" t="s">
        <v>22</v>
      </c>
      <c r="I30" s="37" t="s">
        <v>116</v>
      </c>
      <c r="J30" s="38">
        <v>202500211702</v>
      </c>
    </row>
    <row r="31" spans="1:10" s="21" customFormat="1" ht="44.25" customHeight="1" x14ac:dyDescent="0.25">
      <c r="A31" s="36">
        <v>28</v>
      </c>
      <c r="B31" s="19">
        <v>48675607</v>
      </c>
      <c r="C31" s="20">
        <v>10486756077</v>
      </c>
      <c r="D31" s="18" t="s">
        <v>100</v>
      </c>
      <c r="E31" s="10" t="s">
        <v>101</v>
      </c>
      <c r="F31" s="10" t="s">
        <v>102</v>
      </c>
      <c r="G31" s="11">
        <v>45915</v>
      </c>
      <c r="H31" s="11">
        <f>DATE(YEAR(G31)+3,MONTH(G31)+5,DAY(G31)+5)</f>
        <v>47169</v>
      </c>
      <c r="I31" s="23" t="s">
        <v>104</v>
      </c>
      <c r="J31" s="28">
        <v>202500220144</v>
      </c>
    </row>
    <row r="32" spans="1:10" s="21" customFormat="1" ht="44.25" customHeight="1" x14ac:dyDescent="0.25">
      <c r="A32" s="36">
        <v>29</v>
      </c>
      <c r="B32" s="19">
        <v>44048965</v>
      </c>
      <c r="C32" s="20">
        <v>10440489651</v>
      </c>
      <c r="D32" s="18" t="s">
        <v>103</v>
      </c>
      <c r="E32" s="10" t="s">
        <v>101</v>
      </c>
      <c r="F32" s="10" t="s">
        <v>76</v>
      </c>
      <c r="G32" s="11">
        <v>45916</v>
      </c>
      <c r="H32" s="11">
        <f>DATE(YEAR(G32)+3,MONTH(G32)+0,DAY(G32)+0)</f>
        <v>47012</v>
      </c>
      <c r="I32" s="23" t="s">
        <v>105</v>
      </c>
      <c r="J32" s="28">
        <v>202500220149</v>
      </c>
    </row>
    <row r="33" spans="1:10" s="21" customFormat="1" ht="44.25" customHeight="1" x14ac:dyDescent="0.25">
      <c r="A33" s="36">
        <v>30</v>
      </c>
      <c r="B33" s="19">
        <v>41135332</v>
      </c>
      <c r="C33" s="20">
        <v>10411353325</v>
      </c>
      <c r="D33" s="18" t="s">
        <v>106</v>
      </c>
      <c r="E33" s="10" t="s">
        <v>101</v>
      </c>
      <c r="F33" s="10" t="s">
        <v>76</v>
      </c>
      <c r="G33" s="11">
        <v>45916</v>
      </c>
      <c r="H33" s="11">
        <f>DATE(YEAR(G33)+3,MONTH(G33)+0,DAY(G33)+0)</f>
        <v>47012</v>
      </c>
      <c r="I33" s="23" t="s">
        <v>105</v>
      </c>
      <c r="J33" s="28">
        <v>202500220149</v>
      </c>
    </row>
    <row r="34" spans="1:10" s="21" customFormat="1" ht="44.25" customHeight="1" x14ac:dyDescent="0.25">
      <c r="A34" s="36">
        <v>31</v>
      </c>
      <c r="B34" s="19">
        <v>41999292</v>
      </c>
      <c r="C34" s="20" t="s">
        <v>88</v>
      </c>
      <c r="D34" s="18" t="s">
        <v>107</v>
      </c>
      <c r="E34" s="10" t="s">
        <v>101</v>
      </c>
      <c r="F34" s="10" t="s">
        <v>44</v>
      </c>
      <c r="G34" s="11">
        <v>45916</v>
      </c>
      <c r="H34" s="11">
        <f>DATE(YEAR(G34)+1,MONTH(G34)+0,DAY(G34)+0)</f>
        <v>46281</v>
      </c>
      <c r="I34" s="23" t="s">
        <v>108</v>
      </c>
      <c r="J34" s="28">
        <v>202500220154</v>
      </c>
    </row>
    <row r="35" spans="1:10" s="21" customFormat="1" ht="44.25" customHeight="1" x14ac:dyDescent="0.25">
      <c r="A35" s="30">
        <v>32</v>
      </c>
      <c r="B35" s="30">
        <v>41559806</v>
      </c>
      <c r="C35" s="30">
        <v>10415598063</v>
      </c>
      <c r="D35" s="30" t="s">
        <v>113</v>
      </c>
      <c r="E35" s="31" t="s">
        <v>101</v>
      </c>
      <c r="F35" s="31" t="s">
        <v>76</v>
      </c>
      <c r="G35" s="32">
        <v>45894</v>
      </c>
      <c r="H35" s="32">
        <f>DATE(YEAR(G35)+3,MONTH(G35)+0,DAY(G35)+0)</f>
        <v>46990</v>
      </c>
      <c r="I35" s="33" t="s">
        <v>114</v>
      </c>
      <c r="J35" s="34">
        <v>202500212101</v>
      </c>
    </row>
    <row r="36" spans="1:10" s="21" customFormat="1" ht="44.25" customHeight="1" x14ac:dyDescent="0.25">
      <c r="A36" s="30">
        <v>33</v>
      </c>
      <c r="B36" s="30">
        <v>47662401</v>
      </c>
      <c r="C36" s="30">
        <v>10476624016</v>
      </c>
      <c r="D36" s="30" t="s">
        <v>110</v>
      </c>
      <c r="E36" s="31" t="s">
        <v>101</v>
      </c>
      <c r="F36" s="31" t="s">
        <v>76</v>
      </c>
      <c r="G36" s="32">
        <v>45919</v>
      </c>
      <c r="H36" s="32">
        <f>DATE(YEAR(G36)+3,MONTH(G36)+0,DAY(G36)+0)</f>
        <v>47015</v>
      </c>
      <c r="I36" s="33" t="s">
        <v>112</v>
      </c>
      <c r="J36" s="34">
        <v>202500231578</v>
      </c>
    </row>
    <row r="37" spans="1:10" s="21" customFormat="1" ht="44.25" customHeight="1" x14ac:dyDescent="0.25">
      <c r="A37" s="30">
        <v>34</v>
      </c>
      <c r="B37" s="35" t="s">
        <v>109</v>
      </c>
      <c r="C37" s="30">
        <v>10056127505</v>
      </c>
      <c r="D37" s="30" t="s">
        <v>111</v>
      </c>
      <c r="E37" s="31" t="s">
        <v>101</v>
      </c>
      <c r="F37" s="31" t="s">
        <v>76</v>
      </c>
      <c r="G37" s="32">
        <v>45919</v>
      </c>
      <c r="H37" s="32">
        <f>DATE(YEAR(G37)+3,MONTH(G37)+0,DAY(G37)+0)</f>
        <v>47015</v>
      </c>
      <c r="I37" s="33" t="s">
        <v>112</v>
      </c>
      <c r="J37" s="34">
        <v>202500231578</v>
      </c>
    </row>
    <row r="38" spans="1:10" x14ac:dyDescent="0.25">
      <c r="A38" s="2" t="s">
        <v>7</v>
      </c>
    </row>
    <row r="41" spans="1:10" x14ac:dyDescent="0.25">
      <c r="F41" s="8"/>
      <c r="G41" s="8"/>
    </row>
  </sheetData>
  <autoFilter ref="A3:J24" xr:uid="{00000000-0001-0000-0000-000000000000}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C80C3EE2FACC42946D048F4FDB13A9" ma:contentTypeVersion="0" ma:contentTypeDescription="Crear nuevo documento." ma:contentTypeScope="" ma:versionID="44d2e429c7a4a247e176e9c6c6df0b5e">
  <xsd:schema xmlns:xsd="http://www.w3.org/2001/XMLSchema" xmlns:xs="http://www.w3.org/2001/XMLSchema" xmlns:p="http://schemas.microsoft.com/office/2006/metadata/properties" xmlns:ns2="c9af1732-5c4a-47a8-8a40-65a3d58cbfeb" targetNamespace="http://schemas.microsoft.com/office/2006/metadata/properties" ma:root="true" ma:fieldsID="4f8798a2d56ceba041b7617e2ed11083" ns2:_="">
    <xsd:import namespace="c9af1732-5c4a-47a8-8a40-65a3d58cbf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9af1732-5c4a-47a8-8a40-65a3d58cbfeb">H4ZUARPRAJFR-17-279</_dlc_DocId>
    <_dlc_DocIdUrl xmlns="c9af1732-5c4a-47a8-8a40-65a3d58cbfeb">
      <Url>http://portal/seccion/centro_documental/hidrocarburos/_layouts/15/DocIdRedir.aspx?ID=H4ZUARPRAJFR-17-279</Url>
      <Description>H4ZUARPRAJFR-17-279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AB83FFF-619C-49EE-93ED-88836DA2BF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f1732-5c4a-47a8-8a40-65a3d58cbf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C22EE6-65E3-4A74-9CD5-DC09622B5FDC}">
  <ds:schemaRefs>
    <ds:schemaRef ds:uri="http://schemas.microsoft.com/office/2006/metadata/properties"/>
    <ds:schemaRef ds:uri="http://schemas.microsoft.com/office/infopath/2007/PartnerControls"/>
    <ds:schemaRef ds:uri="c9af1732-5c4a-47a8-8a40-65a3d58cbfeb"/>
  </ds:schemaRefs>
</ds:datastoreItem>
</file>

<file path=customXml/itemProps3.xml><?xml version="1.0" encoding="utf-8"?>
<ds:datastoreItem xmlns:ds="http://schemas.openxmlformats.org/officeDocument/2006/customXml" ds:itemID="{7E5AC37F-20CD-4A3E-870B-33E2F57C363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20AA274-E5C2-4988-8892-293D3766027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Josué Quincho Herrera</dc:creator>
  <cp:lastModifiedBy>Rosmery Emperatriz Salas Espinoza</cp:lastModifiedBy>
  <dcterms:created xsi:type="dcterms:W3CDTF">2021-01-26T16:16:08Z</dcterms:created>
  <dcterms:modified xsi:type="dcterms:W3CDTF">2025-10-15T13:42:12Z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0x01010006C80C3EE2FACC42946D048F4FDB13A9</vt:lpwstr>
  </property>
  <property fmtid="{D5CDD505-2E9C-101B-9397-08002B2CF9AE}" pid="3" name="_dlc_DocIdItemGuid">
    <vt:lpwstr>6416b298-534a-4c2d-a301-1c19a1a0afc3</vt:lpwstr>
  </property>
</Properties>
</file>